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oley\Desktop\Finances\"/>
    </mc:Choice>
  </mc:AlternateContent>
  <xr:revisionPtr revIDLastSave="0" documentId="13_ncr:1_{1D23307D-CDAD-46F4-BEC7-FE8EDD874F1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ashboard" sheetId="1" r:id="rId1"/>
    <sheet name="Setup" sheetId="2" r:id="rId2"/>
    <sheet name="Transactions" sheetId="3" r:id="rId3"/>
    <sheet name="Help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4" i="1" s="1"/>
  <c r="B25" i="1" s="1"/>
  <c r="C22" i="1"/>
  <c r="D19" i="1"/>
  <c r="E19" i="1" s="1"/>
  <c r="D18" i="1"/>
  <c r="E18" i="1" s="1"/>
  <c r="D17" i="1"/>
  <c r="E17" i="1" s="1"/>
  <c r="C37" i="2" l="1"/>
  <c r="D5" i="1" s="1"/>
  <c r="D57" i="3"/>
  <c r="D56" i="3"/>
  <c r="D16" i="1"/>
  <c r="E16" i="1" s="1"/>
  <c r="D15" i="1"/>
  <c r="E15" i="1" s="1"/>
  <c r="D14" i="1"/>
  <c r="E14" i="1" s="1"/>
  <c r="D13" i="1"/>
  <c r="E13" i="1" s="1"/>
  <c r="D12" i="1"/>
  <c r="E12" i="1" s="1"/>
  <c r="C26" i="2"/>
  <c r="C5" i="1" s="1"/>
  <c r="C8" i="2"/>
  <c r="B5" i="1" s="1"/>
  <c r="E5" i="1" l="1"/>
</calcChain>
</file>

<file path=xl/sharedStrings.xml><?xml version="1.0" encoding="utf-8"?>
<sst xmlns="http://schemas.openxmlformats.org/spreadsheetml/2006/main" count="131" uniqueCount="114">
  <si>
    <t>Monthly Income</t>
  </si>
  <si>
    <t>Bills &amp; Fixed</t>
  </si>
  <si>
    <t>Savings Goal</t>
  </si>
  <si>
    <t>Daily Allowance</t>
  </si>
  <si>
    <t>Your Daily Safe-to-Spend limit is calculated automatically.</t>
  </si>
  <si>
    <t>Category Breakdown</t>
  </si>
  <si>
    <t>Category</t>
  </si>
  <si>
    <t>Budgeted</t>
  </si>
  <si>
    <t>Actual</t>
  </si>
  <si>
    <t>Status</t>
  </si>
  <si>
    <t>Transport</t>
  </si>
  <si>
    <t>Dining Out</t>
  </si>
  <si>
    <t>Shopping</t>
  </si>
  <si>
    <t>Entertainment</t>
  </si>
  <si>
    <t>1. INCOME SOURCES</t>
  </si>
  <si>
    <t>Source</t>
  </si>
  <si>
    <t>Amount</t>
  </si>
  <si>
    <t>Primary Salary</t>
  </si>
  <si>
    <t>Side Hustle</t>
  </si>
  <si>
    <t>TOTAL INCOME</t>
  </si>
  <si>
    <t>2. FIXED MONTHLY BILLS</t>
  </si>
  <si>
    <t>Bill Name</t>
  </si>
  <si>
    <t>Rent/Mortgage</t>
  </si>
  <si>
    <t>Council Tax</t>
  </si>
  <si>
    <t>Internet</t>
  </si>
  <si>
    <t>TOTAL BILLS</t>
  </si>
  <si>
    <t>3. SAVINGS GOALS</t>
  </si>
  <si>
    <t>Goal Name</t>
  </si>
  <si>
    <t>Emergency Fund</t>
  </si>
  <si>
    <t>Holiday Fund</t>
  </si>
  <si>
    <t>Investments</t>
  </si>
  <si>
    <t>TOTAL SAVINGS</t>
  </si>
  <si>
    <t>DAILY SPENDING TRACKER</t>
  </si>
  <si>
    <t>Date</t>
  </si>
  <si>
    <t>Notes</t>
  </si>
  <si>
    <t>Weekly shop</t>
  </si>
  <si>
    <t>Lunch with friends</t>
  </si>
  <si>
    <t>Bus fare</t>
  </si>
  <si>
    <t>Milk and bread</t>
  </si>
  <si>
    <t>FINANCIAL CONTROL CENTRE</t>
  </si>
  <si>
    <t>Car Insurance</t>
  </si>
  <si>
    <t>Car Tax</t>
  </si>
  <si>
    <t>Gym Membership</t>
  </si>
  <si>
    <t>Mobile Phone</t>
  </si>
  <si>
    <t>Home Insurance</t>
  </si>
  <si>
    <t>TV - Netflix/Disney etc</t>
  </si>
  <si>
    <t>Music - Spotify/Apple etc</t>
  </si>
  <si>
    <t>Utilities (Gas/Electric)</t>
  </si>
  <si>
    <t>TOTAL SPENT THIS MONTH</t>
  </si>
  <si>
    <t>Number of Transactions</t>
  </si>
  <si>
    <t>New Car Fund</t>
  </si>
  <si>
    <t>House Deposit</t>
  </si>
  <si>
    <t>Christmas Fund</t>
  </si>
  <si>
    <t>🏠 OVERVIEW</t>
  </si>
  <si>
    <t>🎯 TIPS FOR SUCCESS</t>
  </si>
  <si>
    <t>⚠️ IMPORTANT NOTES</t>
  </si>
  <si>
    <t>❓ TROUBLESHOOTING</t>
  </si>
  <si>
    <t>📖 HELP &amp; INSTRUCTIONS</t>
  </si>
  <si>
    <t>This Financial Control Centre helps you track income, bills, savings, and daily spending.</t>
  </si>
  <si>
    <t>📝 SETUP SHEET</t>
  </si>
  <si>
    <t>This is where you configure your monthly finances.</t>
  </si>
  <si>
    <t>Income Sources</t>
  </si>
  <si>
    <t>Enter each source of income (salary, side jobs, etc.) with the monthly amount.</t>
  </si>
  <si>
    <t>The TOTAL INCOME updates automatically.</t>
  </si>
  <si>
    <t>Fixed Monthly Bills</t>
  </si>
  <si>
    <t>List all your regular monthly bills (rent, utilities, subscriptions, etc.).</t>
  </si>
  <si>
    <t>The TOTAL BILLS updates automatically.</t>
  </si>
  <si>
    <t>Savings Goals</t>
  </si>
  <si>
    <t>Enter what you want to save each month (emergency fund, holiday, etc.).</t>
  </si>
  <si>
    <t>The TOTAL SAVINGS updates automatically.</t>
  </si>
  <si>
    <t>💳 TRANSACTIONS SHEET</t>
  </si>
  <si>
    <t>Record your daily spending here.</t>
  </si>
  <si>
    <t>Enter the date of each purchase (e.g., 20/04/2026)</t>
  </si>
  <si>
    <t>Enter the amount spent (e.g., £25.00)</t>
  </si>
  <si>
    <t>Add a brief description (optional but helpful!)</t>
  </si>
  <si>
    <t>💡 TIP: Enter transactions as they happen to stay on top of your spending!</t>
  </si>
  <si>
    <t>📊 DASHBOARD EXPLAINED</t>
  </si>
  <si>
    <t>Your financial overview updates automatically.</t>
  </si>
  <si>
    <t>Your total income from the Setup sheet</t>
  </si>
  <si>
    <t>Your total fixed monthly expenses</t>
  </si>
  <si>
    <t>How much you've committed to save</t>
  </si>
  <si>
    <t>What's left ÷ days in month = your safe daily spend</t>
  </si>
  <si>
    <t>Shows budgeted vs actual spending for each category.</t>
  </si>
  <si>
    <t>Status shows 'On Track' or 'Over Budget' based on your spending.</t>
  </si>
  <si>
    <t>✓ Update transactions daily - don't let them pile up!</t>
  </si>
  <si>
    <t>✓ Review your Dashboard weekly to stay on track</t>
  </si>
  <si>
    <t>✓ Adjust budgets in Setup if needed - be realistic!</t>
  </si>
  <si>
    <t>✓ Use Notes to remember what purchases were for</t>
  </si>
  <si>
    <t>✓ Check your Daily Allowance before making purchases</t>
  </si>
  <si>
    <t>• Don't delete rows with TOTAL formulas - they calculate automatically</t>
  </si>
  <si>
    <t>• Use the exact category names for accurate tracking</t>
  </si>
  <si>
    <t>• Enter amounts as numbers (the £ symbol is formatted automatically)</t>
  </si>
  <si>
    <t>• To add more categories, update both Setup and Dashboard sheets</t>
  </si>
  <si>
    <t>Dashboard not updating?</t>
  </si>
  <si>
    <t>Check that your categories match exactly in Transactions</t>
  </si>
  <si>
    <t>Daily Allowance wrong?</t>
  </si>
  <si>
    <t>Verify your income, bills, and savings totals in Setup</t>
  </si>
  <si>
    <t>Need more rows?</t>
  </si>
  <si>
    <t>Simply add new rows above the TOTAL rows</t>
  </si>
  <si>
    <t>Dashboard</t>
  </si>
  <si>
    <t>Setup</t>
  </si>
  <si>
    <t>Transactions</t>
  </si>
  <si>
    <t>Enter your income, bills, and savings goals</t>
  </si>
  <si>
    <t>Log your daily spending</t>
  </si>
  <si>
    <t>Food Shop</t>
  </si>
  <si>
    <t>Pets</t>
  </si>
  <si>
    <t>Home/Household</t>
  </si>
  <si>
    <t>Miscellaneous</t>
  </si>
  <si>
    <t>Choose from: Groceries, Transport, Dining Out, Shopping, Entertainment, Pets, Home/Household, Miscellaneous</t>
  </si>
  <si>
    <t>See your financial summary at a glance - Only edit category budget</t>
  </si>
  <si>
    <t>💰 Budget Reality Check</t>
  </si>
  <si>
    <t>Available to Spend</t>
  </si>
  <si>
    <t>Total Budgeted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</si>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</sst>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\£#,##0.00"/>
  </numFmts>
  <fonts count="27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0"/>
      <color rgb="FFFFFFFF"/>
      <name val="Calibri"/>
    </font>
    <font>
      <b/>
      <sz val="13"/>
      <color rgb="FFFFFFFF"/>
      <name val="Calibri"/>
    </font>
    <font>
      <b/>
      <sz val="10"/>
      <color rgb="FF1B365D"/>
      <name val="Calibri"/>
    </font>
    <font>
      <b/>
      <sz val="16"/>
      <color rgb="FFFFFFFF"/>
      <name val="Calibri"/>
    </font>
    <font>
      <b/>
      <sz val="9"/>
      <color rgb="FF5A6C7D"/>
      <name val="Calibri"/>
    </font>
    <font>
      <b/>
      <sz val="18"/>
      <color rgb="FF2E7D32"/>
      <name val="Calibri"/>
    </font>
    <font>
      <b/>
      <sz val="18"/>
      <color rgb="FFC62828"/>
      <name val="Calibri"/>
    </font>
    <font>
      <b/>
      <sz val="18"/>
      <color rgb="FF1565C0"/>
      <name val="Calibri"/>
    </font>
    <font>
      <b/>
      <sz val="18"/>
      <color rgb="FFF57F17"/>
      <name val="Calibri"/>
    </font>
    <font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rgb="FF2C3E50"/>
      <name val="Calibri"/>
      <scheme val="minor"/>
    </font>
    <font>
      <i/>
      <sz val="10"/>
      <color rgb="FF3A5A7C"/>
      <name val="Calibri"/>
      <scheme val="minor"/>
    </font>
    <font>
      <b/>
      <sz val="10"/>
      <color rgb="FF2E7D32"/>
      <name val="Calibri"/>
      <scheme val="minor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2E75B6"/>
      <name val="Calibri"/>
      <scheme val="minor"/>
    </font>
    <font>
      <b/>
      <sz val="11"/>
      <color theme="1"/>
      <name val="Calibri"/>
      <scheme val="minor"/>
    </font>
    <font>
      <b/>
      <sz val="14"/>
      <color theme="0"/>
      <name val="Calibri"/>
      <family val="2"/>
      <scheme val="minor"/>
    </font>
    <font>
      <sz val="11"/>
      <color rgb="FF2C3E5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2C3E50"/>
      <name val="Calibri"/>
      <family val="2"/>
      <scheme val="minor"/>
    </font>
    <font>
      <b/>
      <sz val="11"/>
      <color rgb="FF2C3E5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1B365D"/>
        <bgColor indexed="64"/>
      </patternFill>
    </fill>
    <fill>
      <patternFill patternType="solid">
        <fgColor rgb="FFE8EE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2E5A8E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FFEBEE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EEF4FB"/>
        <bgColor indexed="64"/>
      </patternFill>
    </fill>
    <fill>
      <patternFill patternType="solid">
        <fgColor rgb="FFF5F8F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rgb="FFD1D9E6"/>
      </bottom>
      <diagonal/>
    </border>
    <border>
      <left style="thin">
        <color rgb="FFD1D9E6"/>
      </left>
      <right style="thin">
        <color rgb="FFE8EEF4"/>
      </right>
      <top style="thin">
        <color rgb="FFD1D9E6"/>
      </top>
      <bottom style="thin">
        <color rgb="FFE8EEF4"/>
      </bottom>
      <diagonal/>
    </border>
    <border>
      <left style="thin">
        <color rgb="FFE8EEF4"/>
      </left>
      <right style="thin">
        <color rgb="FFD1D9E6"/>
      </right>
      <top style="thin">
        <color rgb="FFD1D9E6"/>
      </top>
      <bottom style="thin">
        <color rgb="FFE8EEF4"/>
      </bottom>
      <diagonal/>
    </border>
    <border>
      <left style="thin">
        <color rgb="FFD1D9E6"/>
      </left>
      <right style="thin">
        <color rgb="FFE8EEF4"/>
      </right>
      <top style="thin">
        <color rgb="FFE8EEF4"/>
      </top>
      <bottom style="thin">
        <color rgb="FFE8EEF4"/>
      </bottom>
      <diagonal/>
    </border>
    <border>
      <left style="thin">
        <color rgb="FFE8EEF4"/>
      </left>
      <right style="thin">
        <color rgb="FFD1D9E6"/>
      </right>
      <top style="thin">
        <color rgb="FFE8EEF4"/>
      </top>
      <bottom style="thin">
        <color rgb="FFE8EEF4"/>
      </bottom>
      <diagonal/>
    </border>
    <border>
      <left style="thin">
        <color rgb="FFD1D9E6"/>
      </left>
      <right style="thin">
        <color rgb="FFE8EEF4"/>
      </right>
      <top style="thin">
        <color rgb="FFE8EEF4"/>
      </top>
      <bottom style="thin">
        <color rgb="FFD1D9E6"/>
      </bottom>
      <diagonal/>
    </border>
    <border>
      <left style="thin">
        <color rgb="FFE8EEF4"/>
      </left>
      <right style="thin">
        <color rgb="FFD1D9E6"/>
      </right>
      <top style="thin">
        <color rgb="FFE8EEF4"/>
      </top>
      <bottom style="thin">
        <color rgb="FFD1D9E6"/>
      </bottom>
      <diagonal/>
    </border>
    <border>
      <left style="thin">
        <color rgb="FF1B365D"/>
      </left>
      <right/>
      <top style="thin">
        <color rgb="FF1B365D"/>
      </top>
      <bottom style="thin">
        <color rgb="FF1B365D"/>
      </bottom>
      <diagonal/>
    </border>
    <border>
      <left/>
      <right style="thin">
        <color rgb="FF1B365D"/>
      </right>
      <top style="thin">
        <color rgb="FF1B365D"/>
      </top>
      <bottom style="thin">
        <color rgb="FF1B365D"/>
      </bottom>
      <diagonal/>
    </border>
    <border>
      <left/>
      <right/>
      <top style="medium">
        <color rgb="FF1B365D"/>
      </top>
      <bottom/>
      <diagonal/>
    </border>
    <border>
      <left style="thin">
        <color rgb="FFD1D9E6"/>
      </left>
      <right style="thin">
        <color rgb="FFE8EEF4"/>
      </right>
      <top style="thin">
        <color rgb="FFE8EEF4"/>
      </top>
      <bottom/>
      <diagonal/>
    </border>
    <border>
      <left style="thin">
        <color rgb="FFE8EEF4"/>
      </left>
      <right style="thin">
        <color rgb="FFD1D9E6"/>
      </right>
      <top style="thin">
        <color rgb="FFE8EEF4"/>
      </top>
      <bottom/>
      <diagonal/>
    </border>
    <border>
      <left style="thick">
        <color rgb="FF4CAF50"/>
      </left>
      <right style="thin">
        <color rgb="FFD1D9E6"/>
      </right>
      <top style="thin">
        <color rgb="FFD1D9E6"/>
      </top>
      <bottom/>
      <diagonal/>
    </border>
    <border>
      <left style="thin">
        <color rgb="FFD1D9E6"/>
      </left>
      <right style="thin">
        <color rgb="FFD1D9E6"/>
      </right>
      <top style="thin">
        <color rgb="FFD1D9E6"/>
      </top>
      <bottom/>
      <diagonal/>
    </border>
    <border>
      <left style="thick">
        <color rgb="FF4CAF50"/>
      </left>
      <right style="thin">
        <color rgb="FFD1D9E6"/>
      </right>
      <top/>
      <bottom style="thin">
        <color rgb="FFD1D9E6"/>
      </bottom>
      <diagonal/>
    </border>
    <border>
      <left style="thin">
        <color rgb="FFD1D9E6"/>
      </left>
      <right style="thin">
        <color rgb="FFD1D9E6"/>
      </right>
      <top/>
      <bottom style="thin">
        <color rgb="FFD1D9E6"/>
      </bottom>
      <diagonal/>
    </border>
    <border>
      <left/>
      <right/>
      <top style="thin">
        <color rgb="FFB8CCE4"/>
      </top>
      <bottom/>
      <diagonal/>
    </border>
    <border>
      <left/>
      <right/>
      <top/>
      <bottom style="thin">
        <color rgb="FFB8CCE4"/>
      </bottom>
      <diagonal/>
    </border>
    <border>
      <left style="thin">
        <color rgb="FFB8CCE4"/>
      </left>
      <right/>
      <top style="thin">
        <color rgb="FFB8CCE4"/>
      </top>
      <bottom/>
      <diagonal/>
    </border>
    <border>
      <left style="thin">
        <color rgb="FFB8CCE4"/>
      </left>
      <right/>
      <top/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/>
      <diagonal/>
    </border>
    <border>
      <left/>
      <right style="thin">
        <color rgb="FFB8CCE4"/>
      </right>
      <top/>
      <bottom style="thin">
        <color rgb="FFB8CCE4"/>
      </bottom>
      <diagonal/>
    </border>
    <border>
      <left style="thin">
        <color rgb="FF1B365D"/>
      </left>
      <right style="thin">
        <color rgb="FFE0E7EF"/>
      </right>
      <top style="thin">
        <color rgb="FF1B365D"/>
      </top>
      <bottom style="thin">
        <color rgb="FFE0E7EF"/>
      </bottom>
      <diagonal/>
    </border>
    <border>
      <left style="thin">
        <color rgb="FFE0E7EF"/>
      </left>
      <right style="thin">
        <color rgb="FFE0E7EF"/>
      </right>
      <top style="thin">
        <color rgb="FF1B365D"/>
      </top>
      <bottom style="thin">
        <color rgb="FFE0E7EF"/>
      </bottom>
      <diagonal/>
    </border>
    <border>
      <left style="thin">
        <color rgb="FFE0E7EF"/>
      </left>
      <right style="thin">
        <color rgb="FF1B365D"/>
      </right>
      <top style="thin">
        <color rgb="FF1B365D"/>
      </top>
      <bottom style="thin">
        <color rgb="FFE0E7EF"/>
      </bottom>
      <diagonal/>
    </border>
    <border>
      <left style="thin">
        <color rgb="FF1B365D"/>
      </left>
      <right style="thin">
        <color rgb="FFE0E7EF"/>
      </right>
      <top style="thin">
        <color rgb="FFE0E7EF"/>
      </top>
      <bottom style="thin">
        <color rgb="FFE0E7EF"/>
      </bottom>
      <diagonal/>
    </border>
    <border>
      <left style="thin">
        <color rgb="FFE0E7EF"/>
      </left>
      <right style="thin">
        <color rgb="FFE0E7EF"/>
      </right>
      <top style="thin">
        <color rgb="FFE0E7EF"/>
      </top>
      <bottom style="thin">
        <color rgb="FFE0E7EF"/>
      </bottom>
      <diagonal/>
    </border>
    <border>
      <left style="thin">
        <color rgb="FFE0E7EF"/>
      </left>
      <right style="thin">
        <color rgb="FF1B365D"/>
      </right>
      <top style="thin">
        <color rgb="FFE0E7EF"/>
      </top>
      <bottom style="thin">
        <color rgb="FFE0E7EF"/>
      </bottom>
      <diagonal/>
    </border>
    <border>
      <left style="thin">
        <color rgb="FF1B365D"/>
      </left>
      <right style="thin">
        <color rgb="FFE0E7EF"/>
      </right>
      <top style="thin">
        <color rgb="FFE0E7EF"/>
      </top>
      <bottom/>
      <diagonal/>
    </border>
    <border>
      <left style="thin">
        <color rgb="FFE0E7EF"/>
      </left>
      <right style="thin">
        <color rgb="FFE0E7EF"/>
      </right>
      <top style="thin">
        <color rgb="FFE0E7EF"/>
      </top>
      <bottom/>
      <diagonal/>
    </border>
    <border>
      <left style="thin">
        <color rgb="FFE0E7EF"/>
      </left>
      <right style="thin">
        <color rgb="FF1B365D"/>
      </right>
      <top style="thin">
        <color rgb="FFE0E7EF"/>
      </top>
      <bottom/>
      <diagonal/>
    </border>
    <border>
      <left/>
      <right/>
      <top/>
      <bottom style="thin">
        <color rgb="FF1B365D"/>
      </bottom>
      <diagonal/>
    </border>
    <border>
      <left style="thin">
        <color rgb="FFE0E0E0"/>
      </left>
      <right style="thin">
        <color rgb="FFE0E0E0"/>
      </right>
      <top style="thin">
        <color rgb="FFD1D9E6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medium">
        <color auto="1"/>
      </bottom>
      <diagonal/>
    </border>
    <border>
      <left style="medium">
        <color rgb="FF1B365D"/>
      </left>
      <right/>
      <top style="medium">
        <color rgb="FF1B365D"/>
      </top>
      <bottom/>
      <diagonal/>
    </border>
    <border>
      <left style="medium">
        <color rgb="FF1B365D"/>
      </left>
      <right style="thin">
        <color rgb="FFE0E0E0"/>
      </right>
      <top style="thin">
        <color rgb="FFD1D9E6"/>
      </top>
      <bottom style="thin">
        <color rgb="FFE0E0E0"/>
      </bottom>
      <diagonal/>
    </border>
    <border>
      <left style="medium">
        <color rgb="FF1B365D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medium">
        <color rgb="FF1B365D"/>
      </left>
      <right style="thin">
        <color rgb="FFE0E0E0"/>
      </right>
      <top style="thin">
        <color rgb="FFE0E0E0"/>
      </top>
      <bottom style="medium">
        <color auto="1"/>
      </bottom>
      <diagonal/>
    </border>
    <border>
      <left/>
      <right style="medium">
        <color auto="1"/>
      </right>
      <top style="medium">
        <color rgb="FF1B365D"/>
      </top>
      <bottom/>
      <diagonal/>
    </border>
    <border>
      <left style="thin">
        <color rgb="FFE0E0E0"/>
      </left>
      <right style="medium">
        <color auto="1"/>
      </right>
      <top style="thin">
        <color rgb="FFD1D9E6"/>
      </top>
      <bottom style="thin">
        <color rgb="FFE0E0E0"/>
      </bottom>
      <diagonal/>
    </border>
    <border>
      <left style="thin">
        <color rgb="FFE0E0E0"/>
      </left>
      <right style="medium">
        <color auto="1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medium">
        <color auto="1"/>
      </right>
      <top style="thin">
        <color rgb="FFE0E0E0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0" fontId="0" fillId="6" borderId="0" xfId="0" applyFill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3" borderId="8" xfId="0" applyFont="1" applyFill="1" applyBorder="1"/>
    <xf numFmtId="0" fontId="4" fillId="4" borderId="3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1" borderId="14" xfId="0" applyFont="1" applyFill="1" applyBorder="1" applyAlignment="1">
      <alignment horizontal="center"/>
    </xf>
    <xf numFmtId="164" fontId="7" fillId="8" borderId="15" xfId="0" applyNumberFormat="1" applyFont="1" applyFill="1" applyBorder="1" applyAlignment="1">
      <alignment horizontal="center" vertical="center"/>
    </xf>
    <xf numFmtId="164" fontId="8" fillId="9" borderId="16" xfId="0" applyNumberFormat="1" applyFont="1" applyFill="1" applyBorder="1" applyAlignment="1">
      <alignment horizontal="center" vertical="center"/>
    </xf>
    <xf numFmtId="164" fontId="9" fillId="10" borderId="16" xfId="0" applyNumberFormat="1" applyFont="1" applyFill="1" applyBorder="1" applyAlignment="1">
      <alignment horizontal="center" vertical="center"/>
    </xf>
    <xf numFmtId="164" fontId="10" fillId="11" borderId="16" xfId="0" applyNumberFormat="1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11" fillId="5" borderId="4" xfId="0" applyFont="1" applyFill="1" applyBorder="1"/>
    <xf numFmtId="164" fontId="11" fillId="5" borderId="5" xfId="0" applyNumberFormat="1" applyFont="1" applyFill="1" applyBorder="1" applyAlignment="1">
      <alignment horizontal="right"/>
    </xf>
    <xf numFmtId="0" fontId="11" fillId="6" borderId="6" xfId="0" applyFont="1" applyFill="1" applyBorder="1"/>
    <xf numFmtId="164" fontId="11" fillId="6" borderId="7" xfId="0" applyNumberFormat="1" applyFont="1" applyFill="1" applyBorder="1" applyAlignment="1">
      <alignment horizontal="right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164" fontId="12" fillId="3" borderId="9" xfId="0" applyNumberFormat="1" applyFont="1" applyFill="1" applyBorder="1" applyAlignment="1">
      <alignment horizontal="right"/>
    </xf>
    <xf numFmtId="0" fontId="11" fillId="6" borderId="4" xfId="0" applyFont="1" applyFill="1" applyBorder="1"/>
    <xf numFmtId="164" fontId="11" fillId="6" borderId="5" xfId="0" applyNumberFormat="1" applyFont="1" applyFill="1" applyBorder="1" applyAlignment="1">
      <alignment horizontal="right"/>
    </xf>
    <xf numFmtId="0" fontId="11" fillId="5" borderId="6" xfId="0" applyFont="1" applyFill="1" applyBorder="1"/>
    <xf numFmtId="164" fontId="11" fillId="5" borderId="7" xfId="0" applyNumberFormat="1" applyFont="1" applyFill="1" applyBorder="1" applyAlignment="1">
      <alignment horizontal="right"/>
    </xf>
    <xf numFmtId="0" fontId="11" fillId="6" borderId="0" xfId="0" applyFont="1" applyFill="1"/>
    <xf numFmtId="0" fontId="13" fillId="5" borderId="26" xfId="0" applyFont="1" applyFill="1" applyBorder="1" applyAlignment="1">
      <alignment horizontal="left" vertical="center"/>
    </xf>
    <xf numFmtId="164" fontId="13" fillId="5" borderId="27" xfId="0" applyNumberFormat="1" applyFont="1" applyFill="1" applyBorder="1" applyAlignment="1">
      <alignment horizontal="right" vertical="center"/>
    </xf>
    <xf numFmtId="0" fontId="15" fillId="5" borderId="28" xfId="0" applyFont="1" applyFill="1" applyBorder="1" applyAlignment="1">
      <alignment horizontal="center" vertical="center"/>
    </xf>
    <xf numFmtId="0" fontId="13" fillId="13" borderId="26" xfId="0" applyFont="1" applyFill="1" applyBorder="1" applyAlignment="1">
      <alignment horizontal="left" vertical="center"/>
    </xf>
    <xf numFmtId="164" fontId="13" fillId="13" borderId="27" xfId="0" applyNumberFormat="1" applyFont="1" applyFill="1" applyBorder="1" applyAlignment="1">
      <alignment horizontal="right" vertical="center"/>
    </xf>
    <xf numFmtId="0" fontId="15" fillId="13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left" vertical="center"/>
    </xf>
    <xf numFmtId="164" fontId="13" fillId="5" borderId="30" xfId="0" applyNumberFormat="1" applyFont="1" applyFill="1" applyBorder="1" applyAlignment="1">
      <alignment horizontal="right" vertical="center"/>
    </xf>
    <xf numFmtId="0" fontId="15" fillId="5" borderId="3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14" fillId="12" borderId="22" xfId="0" applyFont="1" applyFill="1" applyBorder="1" applyAlignment="1">
      <alignment horizontal="center" vertical="center"/>
    </xf>
    <xf numFmtId="0" fontId="17" fillId="14" borderId="32" xfId="0" applyFont="1" applyFill="1" applyBorder="1" applyAlignment="1">
      <alignment horizontal="center" vertical="center"/>
    </xf>
    <xf numFmtId="0" fontId="16" fillId="14" borderId="3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6" borderId="11" xfId="0" applyFont="1" applyFill="1" applyBorder="1"/>
    <xf numFmtId="165" fontId="11" fillId="5" borderId="5" xfId="0" applyNumberFormat="1" applyFont="1" applyFill="1" applyBorder="1" applyAlignment="1">
      <alignment horizontal="right"/>
    </xf>
    <xf numFmtId="165" fontId="11" fillId="6" borderId="12" xfId="0" applyNumberFormat="1" applyFont="1" applyFill="1" applyBorder="1" applyAlignment="1">
      <alignment horizontal="right"/>
    </xf>
    <xf numFmtId="165" fontId="11" fillId="6" borderId="5" xfId="0" applyNumberFormat="1" applyFont="1" applyFill="1" applyBorder="1" applyAlignment="1">
      <alignment horizontal="right"/>
    </xf>
    <xf numFmtId="0" fontId="0" fillId="5" borderId="34" xfId="0" applyFill="1" applyBorder="1"/>
    <xf numFmtId="0" fontId="0" fillId="15" borderId="34" xfId="0" applyFill="1" applyBorder="1"/>
    <xf numFmtId="165" fontId="0" fillId="5" borderId="34" xfId="0" applyNumberFormat="1" applyFill="1" applyBorder="1"/>
    <xf numFmtId="165" fontId="0" fillId="15" borderId="34" xfId="0" applyNumberFormat="1" applyFill="1" applyBorder="1"/>
    <xf numFmtId="0" fontId="0" fillId="15" borderId="35" xfId="0" applyFill="1" applyBorder="1"/>
    <xf numFmtId="165" fontId="0" fillId="15" borderId="35" xfId="0" applyNumberFormat="1" applyFill="1" applyBorder="1"/>
    <xf numFmtId="0" fontId="1" fillId="7" borderId="36" xfId="0" applyFont="1" applyFill="1" applyBorder="1" applyAlignment="1">
      <alignment horizontal="center" vertical="center"/>
    </xf>
    <xf numFmtId="14" fontId="0" fillId="5" borderId="38" xfId="0" applyNumberFormat="1" applyFill="1" applyBorder="1"/>
    <xf numFmtId="14" fontId="0" fillId="15" borderId="38" xfId="0" applyNumberFormat="1" applyFill="1" applyBorder="1"/>
    <xf numFmtId="14" fontId="0" fillId="15" borderId="39" xfId="0" applyNumberFormat="1" applyFill="1" applyBorder="1"/>
    <xf numFmtId="0" fontId="1" fillId="7" borderId="40" xfId="0" applyFont="1" applyFill="1" applyBorder="1" applyAlignment="1">
      <alignment horizontal="center" vertical="center"/>
    </xf>
    <xf numFmtId="0" fontId="0" fillId="5" borderId="42" xfId="0" applyFill="1" applyBorder="1"/>
    <xf numFmtId="0" fontId="0" fillId="15" borderId="42" xfId="0" applyFill="1" applyBorder="1"/>
    <xf numFmtId="0" fontId="0" fillId="15" borderId="43" xfId="0" applyFill="1" applyBorder="1"/>
    <xf numFmtId="0" fontId="19" fillId="0" borderId="0" xfId="0" applyFont="1"/>
    <xf numFmtId="165" fontId="19" fillId="0" borderId="0" xfId="0" applyNumberFormat="1" applyFont="1"/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15" borderId="0" xfId="0" applyFont="1" applyFill="1" applyAlignment="1">
      <alignment vertical="center"/>
    </xf>
    <xf numFmtId="0" fontId="11" fillId="15" borderId="0" xfId="0" applyFont="1" applyFill="1" applyAlignment="1">
      <alignment vertical="center"/>
    </xf>
    <xf numFmtId="0" fontId="20" fillId="15" borderId="0" xfId="0" applyFont="1" applyFill="1" applyAlignment="1">
      <alignment vertical="center"/>
    </xf>
    <xf numFmtId="0" fontId="11" fillId="16" borderId="0" xfId="0" applyFont="1" applyFill="1" applyAlignment="1">
      <alignment vertical="center"/>
    </xf>
    <xf numFmtId="0" fontId="21" fillId="17" borderId="0" xfId="0" applyFont="1" applyFill="1" applyAlignment="1">
      <alignment vertical="center"/>
    </xf>
    <xf numFmtId="0" fontId="11" fillId="17" borderId="0" xfId="0" applyFont="1" applyFill="1" applyAlignment="1">
      <alignment vertical="center"/>
    </xf>
    <xf numFmtId="0" fontId="22" fillId="18" borderId="0" xfId="0" applyFont="1" applyFill="1" applyAlignment="1">
      <alignment vertical="center"/>
    </xf>
    <xf numFmtId="0" fontId="18" fillId="18" borderId="0" xfId="0" applyFont="1" applyFill="1" applyAlignment="1">
      <alignment horizontal="left" vertical="center"/>
    </xf>
    <xf numFmtId="0" fontId="11" fillId="19" borderId="0" xfId="0" applyFont="1" applyFill="1" applyAlignment="1">
      <alignment vertical="center"/>
    </xf>
    <xf numFmtId="14" fontId="23" fillId="5" borderId="37" xfId="0" applyNumberFormat="1" applyFont="1" applyFill="1" applyBorder="1" applyAlignment="1">
      <alignment horizontal="center" vertical="center"/>
    </xf>
    <xf numFmtId="0" fontId="23" fillId="5" borderId="33" xfId="0" applyFont="1" applyFill="1" applyBorder="1" applyAlignment="1">
      <alignment horizontal="left" vertical="center"/>
    </xf>
    <xf numFmtId="165" fontId="23" fillId="5" borderId="33" xfId="0" applyNumberFormat="1" applyFont="1" applyFill="1" applyBorder="1" applyAlignment="1">
      <alignment horizontal="right" vertical="center"/>
    </xf>
    <xf numFmtId="0" fontId="23" fillId="5" borderId="41" xfId="0" applyFont="1" applyFill="1" applyBorder="1" applyAlignment="1">
      <alignment horizontal="left" vertical="center"/>
    </xf>
    <xf numFmtId="14" fontId="23" fillId="15" borderId="38" xfId="0" applyNumberFormat="1" applyFont="1" applyFill="1" applyBorder="1" applyAlignment="1">
      <alignment horizontal="center" vertical="center"/>
    </xf>
    <xf numFmtId="0" fontId="23" fillId="15" borderId="34" xfId="0" applyFont="1" applyFill="1" applyBorder="1" applyAlignment="1">
      <alignment horizontal="left" vertical="center"/>
    </xf>
    <xf numFmtId="165" fontId="23" fillId="15" borderId="34" xfId="0" applyNumberFormat="1" applyFont="1" applyFill="1" applyBorder="1" applyAlignment="1">
      <alignment horizontal="right" vertical="center"/>
    </xf>
    <xf numFmtId="0" fontId="23" fillId="15" borderId="42" xfId="0" applyFont="1" applyFill="1" applyBorder="1" applyAlignment="1">
      <alignment horizontal="left" vertical="center"/>
    </xf>
    <xf numFmtId="14" fontId="23" fillId="5" borderId="38" xfId="0" applyNumberFormat="1" applyFont="1" applyFill="1" applyBorder="1" applyAlignment="1">
      <alignment horizontal="center" vertical="center"/>
    </xf>
    <xf numFmtId="0" fontId="23" fillId="5" borderId="34" xfId="0" applyFont="1" applyFill="1" applyBorder="1" applyAlignment="1">
      <alignment horizontal="left" vertical="center"/>
    </xf>
    <xf numFmtId="165" fontId="23" fillId="5" borderId="34" xfId="0" applyNumberFormat="1" applyFont="1" applyFill="1" applyBorder="1" applyAlignment="1">
      <alignment horizontal="right" vertical="center"/>
    </xf>
    <xf numFmtId="0" fontId="23" fillId="5" borderId="42" xfId="0" applyFont="1" applyFill="1" applyBorder="1" applyAlignment="1">
      <alignment horizontal="left" vertical="center"/>
    </xf>
    <xf numFmtId="0" fontId="0" fillId="15" borderId="0" xfId="0" applyFont="1" applyFill="1" applyAlignment="1">
      <alignment vertical="center"/>
    </xf>
    <xf numFmtId="165" fontId="19" fillId="20" borderId="0" xfId="0" applyNumberFormat="1" applyFont="1" applyFill="1" applyBorder="1"/>
    <xf numFmtId="0" fontId="19" fillId="20" borderId="45" xfId="0" applyFont="1" applyFill="1" applyBorder="1"/>
    <xf numFmtId="0" fontId="25" fillId="5" borderId="26" xfId="0" applyFont="1" applyFill="1" applyBorder="1" applyAlignment="1">
      <alignment horizontal="left" vertical="center"/>
    </xf>
    <xf numFmtId="0" fontId="24" fillId="17" borderId="46" xfId="0" applyFont="1" applyFill="1" applyBorder="1" applyAlignment="1">
      <alignment horizontal="center"/>
    </xf>
    <xf numFmtId="0" fontId="0" fillId="17" borderId="44" xfId="0" applyFill="1" applyBorder="1"/>
    <xf numFmtId="0" fontId="0" fillId="17" borderId="47" xfId="0" applyFill="1" applyBorder="1"/>
    <xf numFmtId="164" fontId="13" fillId="17" borderId="27" xfId="0" applyNumberFormat="1" applyFont="1" applyFill="1" applyBorder="1" applyAlignment="1">
      <alignment horizontal="right" vertical="center"/>
    </xf>
    <xf numFmtId="0" fontId="15" fillId="17" borderId="28" xfId="0" applyFont="1" applyFill="1" applyBorder="1" applyAlignment="1">
      <alignment horizontal="center" vertical="center"/>
    </xf>
    <xf numFmtId="0" fontId="23" fillId="5" borderId="29" xfId="0" applyFont="1" applyFill="1" applyBorder="1" applyAlignment="1">
      <alignment horizontal="left" vertical="center"/>
    </xf>
    <xf numFmtId="164" fontId="23" fillId="5" borderId="30" xfId="0" applyNumberFormat="1" applyFont="1" applyFill="1" applyBorder="1" applyAlignment="1">
      <alignment horizontal="right" vertical="center"/>
    </xf>
    <xf numFmtId="0" fontId="26" fillId="13" borderId="26" xfId="0" applyFont="1" applyFill="1" applyBorder="1" applyAlignment="1">
      <alignment horizontal="left" vertical="center"/>
    </xf>
    <xf numFmtId="164" fontId="26" fillId="13" borderId="2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2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00AA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abSelected="1" zoomScale="145" zoomScaleNormal="145" workbookViewId="0">
      <selection activeCell="K15" sqref="K15"/>
    </sheetView>
  </sheetViews>
  <sheetFormatPr defaultRowHeight="15" x14ac:dyDescent="0.25"/>
  <cols>
    <col min="1" max="1" width="4.7109375" customWidth="1"/>
    <col min="2" max="2" width="27.5703125" customWidth="1"/>
    <col min="3" max="5" width="21.85546875" customWidth="1"/>
    <col min="6" max="6" width="4.7109375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39.950000000000003" customHeight="1" x14ac:dyDescent="0.25">
      <c r="A2" s="2"/>
      <c r="B2" s="47" t="s">
        <v>39</v>
      </c>
      <c r="C2" s="47"/>
      <c r="D2" s="47"/>
      <c r="E2" s="47"/>
      <c r="F2" s="2"/>
    </row>
    <row r="3" spans="1:6" x14ac:dyDescent="0.25">
      <c r="A3" s="2"/>
      <c r="B3" s="30"/>
      <c r="C3" s="30"/>
      <c r="D3" s="30"/>
      <c r="E3" s="30"/>
      <c r="F3" s="2"/>
    </row>
    <row r="4" spans="1:6" ht="27.95" customHeight="1" x14ac:dyDescent="0.25">
      <c r="A4" s="2"/>
      <c r="B4" s="8" t="s">
        <v>0</v>
      </c>
      <c r="C4" s="9" t="s">
        <v>1</v>
      </c>
      <c r="D4" s="10" t="s">
        <v>2</v>
      </c>
      <c r="E4" s="11" t="s">
        <v>3</v>
      </c>
      <c r="F4" s="2"/>
    </row>
    <row r="5" spans="1:6" ht="45" customHeight="1" x14ac:dyDescent="0.25">
      <c r="A5" s="2"/>
      <c r="B5" s="12">
        <f>Setup!C8</f>
        <v>2150</v>
      </c>
      <c r="C5" s="13">
        <f>Setup!C26</f>
        <v>1443.55</v>
      </c>
      <c r="D5" s="14">
        <f>Setup!C37</f>
        <v>275</v>
      </c>
      <c r="E5" s="15">
        <f>(B5-C5-D5)/30</f>
        <v>14.381666666666668</v>
      </c>
      <c r="F5" s="2"/>
    </row>
    <row r="6" spans="1:6" x14ac:dyDescent="0.25">
      <c r="A6" s="2"/>
      <c r="B6" s="30"/>
      <c r="C6" s="30"/>
      <c r="D6" s="30"/>
      <c r="E6" s="30"/>
      <c r="F6" s="2"/>
    </row>
    <row r="7" spans="1:6" x14ac:dyDescent="0.25">
      <c r="A7" s="2"/>
      <c r="B7" s="41" t="s">
        <v>4</v>
      </c>
      <c r="C7" s="42"/>
      <c r="D7" s="42"/>
      <c r="E7" s="43"/>
      <c r="F7" s="2"/>
    </row>
    <row r="8" spans="1:6" x14ac:dyDescent="0.25">
      <c r="A8" s="2"/>
      <c r="B8" s="44"/>
      <c r="C8" s="45"/>
      <c r="D8" s="45"/>
      <c r="E8" s="46"/>
      <c r="F8" s="2"/>
    </row>
    <row r="9" spans="1:6" x14ac:dyDescent="0.25">
      <c r="A9" s="2"/>
      <c r="B9" s="30"/>
      <c r="C9" s="30"/>
      <c r="D9" s="30"/>
      <c r="E9" s="30"/>
      <c r="F9" s="2"/>
    </row>
    <row r="10" spans="1:6" ht="32.1" customHeight="1" x14ac:dyDescent="0.25">
      <c r="A10" s="2"/>
      <c r="B10" s="48" t="s">
        <v>5</v>
      </c>
      <c r="C10" s="48"/>
      <c r="D10" s="48"/>
      <c r="E10" s="48"/>
      <c r="F10" s="2"/>
    </row>
    <row r="11" spans="1:6" ht="27.95" customHeight="1" x14ac:dyDescent="0.25">
      <c r="A11" s="2"/>
      <c r="B11" s="16" t="s">
        <v>6</v>
      </c>
      <c r="C11" s="17" t="s">
        <v>7</v>
      </c>
      <c r="D11" s="17" t="s">
        <v>8</v>
      </c>
      <c r="E11" s="18" t="s">
        <v>9</v>
      </c>
      <c r="F11" s="2"/>
    </row>
    <row r="12" spans="1:6" ht="26.1" customHeight="1" x14ac:dyDescent="0.25">
      <c r="A12" s="2"/>
      <c r="B12" s="96" t="s">
        <v>104</v>
      </c>
      <c r="C12" s="32">
        <v>150</v>
      </c>
      <c r="D12" s="32">
        <f>SUMIF(Transactions!$C$5:$C$54,B12,Transactions!$D$5:$D$54)</f>
        <v>57.5</v>
      </c>
      <c r="E12" s="33" t="str">
        <f>IF(D12&gt;C12, "Over", "On Track")</f>
        <v>On Track</v>
      </c>
      <c r="F12" s="2"/>
    </row>
    <row r="13" spans="1:6" ht="26.1" customHeight="1" x14ac:dyDescent="0.25">
      <c r="A13" s="2"/>
      <c r="B13" s="34" t="s">
        <v>10</v>
      </c>
      <c r="C13" s="35">
        <v>50</v>
      </c>
      <c r="D13" s="35">
        <f>SUMIF(Transactions!$C$5:$C$54,B13,Transactions!$D$5:$D$54)</f>
        <v>8.1999999999999993</v>
      </c>
      <c r="E13" s="36" t="str">
        <f>IF(D13&gt;C13, "Over", "On Track")</f>
        <v>On Track</v>
      </c>
      <c r="F13" s="2"/>
    </row>
    <row r="14" spans="1:6" ht="26.1" customHeight="1" x14ac:dyDescent="0.25">
      <c r="A14" s="2"/>
      <c r="B14" s="31" t="s">
        <v>11</v>
      </c>
      <c r="C14" s="32">
        <v>40</v>
      </c>
      <c r="D14" s="32">
        <f>SUMIF(Transactions!$C$5:$C$54,B14,Transactions!$D$5:$D$54)</f>
        <v>15</v>
      </c>
      <c r="E14" s="33" t="str">
        <f>IF(D14&gt;C14, "Over", "On Track")</f>
        <v>On Track</v>
      </c>
      <c r="F14" s="2"/>
    </row>
    <row r="15" spans="1:6" ht="26.1" customHeight="1" x14ac:dyDescent="0.25">
      <c r="A15" s="2"/>
      <c r="B15" s="34" t="s">
        <v>12</v>
      </c>
      <c r="C15" s="35">
        <v>40</v>
      </c>
      <c r="D15" s="35">
        <f>SUMIF(Transactions!$C$5:$C$54,B15,Transactions!$D$5:$D$54)</f>
        <v>0</v>
      </c>
      <c r="E15" s="36" t="str">
        <f>IF(D15&gt;C15, "Over", "On Track")</f>
        <v>On Track</v>
      </c>
      <c r="F15" s="2"/>
    </row>
    <row r="16" spans="1:6" ht="26.1" customHeight="1" x14ac:dyDescent="0.25">
      <c r="A16" s="2"/>
      <c r="B16" s="37" t="s">
        <v>13</v>
      </c>
      <c r="C16" s="38">
        <v>25</v>
      </c>
      <c r="D16" s="38">
        <f>SUMIF(Transactions!$C$5:$C$54,B16,Transactions!$D$5:$D$54)</f>
        <v>0</v>
      </c>
      <c r="E16" s="39" t="str">
        <f>IF(D16&gt;C16, "Over", "On Track")</f>
        <v>On Track</v>
      </c>
      <c r="F16" s="2"/>
    </row>
    <row r="17" spans="1:6" ht="26.1" customHeight="1" x14ac:dyDescent="0.25">
      <c r="A17" s="2"/>
      <c r="B17" s="34" t="s">
        <v>105</v>
      </c>
      <c r="C17" s="35">
        <v>25</v>
      </c>
      <c r="D17" s="35">
        <f>SUMIF(Transactions!C:C,B17,Transactions!D:D)</f>
        <v>0</v>
      </c>
      <c r="E17" s="36" t="str">
        <f>IF(D17&lt;=C17,"On Track","Over Budget")</f>
        <v>On Track</v>
      </c>
      <c r="F17" s="2"/>
    </row>
    <row r="18" spans="1:6" ht="26.1" customHeight="1" x14ac:dyDescent="0.25">
      <c r="A18" s="2"/>
      <c r="B18" s="37" t="s">
        <v>106</v>
      </c>
      <c r="C18" s="38">
        <v>50</v>
      </c>
      <c r="D18" s="38">
        <f>SUMIF(Transactions!C:C,B18,Transactions!D:D)</f>
        <v>0</v>
      </c>
      <c r="E18" s="39" t="str">
        <f>IF(D18&lt;=C18,"On Track","Over Budget")</f>
        <v>On Track</v>
      </c>
      <c r="F18" s="2"/>
    </row>
    <row r="19" spans="1:6" ht="26.1" customHeight="1" x14ac:dyDescent="0.25">
      <c r="A19" s="2"/>
      <c r="B19" s="34" t="s">
        <v>107</v>
      </c>
      <c r="C19" s="35">
        <v>50</v>
      </c>
      <c r="D19" s="35">
        <f>SUMIF(Transactions!C:C,B19,Transactions!D:D)</f>
        <v>0</v>
      </c>
      <c r="E19" s="36" t="str">
        <f>IF(D19&lt;=C19,"On Track","Over Budget")</f>
        <v>On Track</v>
      </c>
      <c r="F19" s="2"/>
    </row>
    <row r="20" spans="1:6" x14ac:dyDescent="0.25">
      <c r="A20" s="2"/>
      <c r="B20" s="2"/>
      <c r="C20" s="2"/>
      <c r="D20" s="2"/>
      <c r="E20" s="2"/>
      <c r="F20" s="2"/>
    </row>
    <row r="21" spans="1:6" ht="21" x14ac:dyDescent="0.25">
      <c r="A21" s="2"/>
      <c r="B21" s="48" t="s">
        <v>110</v>
      </c>
      <c r="C21" s="48"/>
      <c r="D21" s="48"/>
      <c r="E21" s="48"/>
      <c r="F21" s="2"/>
    </row>
    <row r="22" spans="1:6" x14ac:dyDescent="0.25">
      <c r="A22" s="2"/>
      <c r="B22" s="95" t="s">
        <v>111</v>
      </c>
      <c r="C22" s="94">
        <f>B5-C5-D5</f>
        <v>431.45000000000005</v>
      </c>
      <c r="D22" s="35"/>
      <c r="E22" s="36"/>
      <c r="F22" s="2"/>
    </row>
    <row r="23" spans="1:6" x14ac:dyDescent="0.25">
      <c r="A23" s="2"/>
      <c r="B23" s="102" t="s">
        <v>112</v>
      </c>
      <c r="C23" s="103">
        <f>SUM(C12:C19)</f>
        <v>430</v>
      </c>
      <c r="D23" s="100"/>
      <c r="E23" s="101"/>
      <c r="F23" s="2"/>
    </row>
    <row r="24" spans="1:6" x14ac:dyDescent="0.25">
      <c r="A24" s="2"/>
      <c r="B24" s="104" t="s">
        <v>113</v>
      </c>
      <c r="C24" s="105">
        <f>C22-C23</f>
        <v>1.4500000000000455</v>
      </c>
      <c r="D24" s="35"/>
      <c r="E24" s="36"/>
      <c r="F24" s="2"/>
    </row>
    <row r="25" spans="1:6" x14ac:dyDescent="0.25">
      <c r="A25" s="2"/>
      <c r="B25" s="97" t="str">
        <f>IF(C24&gt;=0,"✅ Your budget is within your means!","⚠️ WARNING: Budgets exceed available funds by "&amp;TEXT(ABS(C24),"£#,##0.00"))</f>
        <v>✅ Your budget is within your means!</v>
      </c>
      <c r="C25" s="98"/>
      <c r="D25" s="98"/>
      <c r="E25" s="99"/>
      <c r="F25" s="2"/>
    </row>
  </sheetData>
  <mergeCells count="5">
    <mergeCell ref="B7:E8"/>
    <mergeCell ref="B2:E2"/>
    <mergeCell ref="B10:E10"/>
    <mergeCell ref="B21:E21"/>
    <mergeCell ref="B25:E25"/>
  </mergeCells>
  <conditionalFormatting sqref="E12:E19">
    <cfRule type="containsText" dxfId="9" priority="7" operator="containsText" text="Over Budget">
      <formula>NOT(ISERROR(SEARCH("Over Budget",E12)))</formula>
    </cfRule>
  </conditionalFormatting>
  <conditionalFormatting sqref="E12:E19">
    <cfRule type="containsText" dxfId="8" priority="8" operator="containsText" text="On Track">
      <formula>NOT(ISERROR(SEARCH("On Track",E12)))</formula>
    </cfRule>
  </conditionalFormatting>
  <conditionalFormatting sqref="E22:E24">
    <cfRule type="containsText" dxfId="7" priority="3" operator="containsText" text="Over Budget">
      <formula>NOT(ISERROR(SEARCH("Over Budget",E22)))</formula>
    </cfRule>
  </conditionalFormatting>
  <conditionalFormatting sqref="E22:E24">
    <cfRule type="containsText" dxfId="6" priority="4" operator="containsText" text="On Track">
      <formula>NOT(ISERROR(SEARCH("On Track",E22)))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showGridLines="0" topLeftCell="A16" zoomScale="130" zoomScaleNormal="130" workbookViewId="0">
      <selection activeCell="C33" sqref="C33"/>
    </sheetView>
  </sheetViews>
  <sheetFormatPr defaultRowHeight="15" x14ac:dyDescent="0.25"/>
  <cols>
    <col min="1" max="1" width="3.85546875" customWidth="1"/>
    <col min="2" max="2" width="34.28515625" customWidth="1"/>
    <col min="3" max="3" width="22.85546875" customWidth="1"/>
    <col min="4" max="4" width="3.85546875" customWidth="1"/>
  </cols>
  <sheetData>
    <row r="1" spans="1:4" x14ac:dyDescent="0.25">
      <c r="A1" s="1"/>
      <c r="B1" s="1"/>
      <c r="C1" s="1"/>
      <c r="D1" s="1"/>
    </row>
    <row r="2" spans="1:4" ht="32.1" customHeight="1" x14ac:dyDescent="0.25">
      <c r="A2" s="1"/>
      <c r="B2" s="40" t="s">
        <v>14</v>
      </c>
      <c r="C2" s="40"/>
      <c r="D2" s="1"/>
    </row>
    <row r="3" spans="1:4" x14ac:dyDescent="0.25">
      <c r="A3" s="1"/>
      <c r="B3" s="3" t="s">
        <v>15</v>
      </c>
      <c r="C3" s="4" t="s">
        <v>16</v>
      </c>
      <c r="D3" s="1"/>
    </row>
    <row r="4" spans="1:4" x14ac:dyDescent="0.25">
      <c r="A4" s="1"/>
      <c r="B4" s="19" t="s">
        <v>17</v>
      </c>
      <c r="C4" s="20">
        <v>2000</v>
      </c>
      <c r="D4" s="1"/>
    </row>
    <row r="5" spans="1:4" x14ac:dyDescent="0.25">
      <c r="A5" s="1"/>
      <c r="B5" s="21" t="s">
        <v>18</v>
      </c>
      <c r="C5" s="22">
        <v>150</v>
      </c>
      <c r="D5" s="1"/>
    </row>
    <row r="6" spans="1:4" x14ac:dyDescent="0.25">
      <c r="A6" s="1"/>
      <c r="B6" s="23"/>
      <c r="C6" s="24"/>
      <c r="D6" s="1"/>
    </row>
    <row r="7" spans="1:4" x14ac:dyDescent="0.25">
      <c r="A7" s="1"/>
      <c r="B7" s="23"/>
      <c r="C7" s="24"/>
      <c r="D7" s="1"/>
    </row>
    <row r="8" spans="1:4" x14ac:dyDescent="0.25">
      <c r="A8" s="1"/>
      <c r="B8" s="5" t="s">
        <v>19</v>
      </c>
      <c r="C8" s="25">
        <f>SUM(C4:C7)</f>
        <v>2150</v>
      </c>
      <c r="D8" s="1"/>
    </row>
    <row r="9" spans="1:4" x14ac:dyDescent="0.25">
      <c r="A9" s="1"/>
      <c r="B9" s="23"/>
      <c r="C9" s="24"/>
      <c r="D9" s="1"/>
    </row>
    <row r="10" spans="1:4" ht="32.1" customHeight="1" x14ac:dyDescent="0.25">
      <c r="A10" s="1"/>
      <c r="B10" s="40" t="s">
        <v>20</v>
      </c>
      <c r="C10" s="40"/>
      <c r="D10" s="1"/>
    </row>
    <row r="11" spans="1:4" x14ac:dyDescent="0.25">
      <c r="A11" s="1"/>
      <c r="B11" s="3" t="s">
        <v>21</v>
      </c>
      <c r="C11" s="6" t="s">
        <v>16</v>
      </c>
      <c r="D11" s="1"/>
    </row>
    <row r="12" spans="1:4" x14ac:dyDescent="0.25">
      <c r="A12" s="1"/>
      <c r="B12" s="19" t="s">
        <v>22</v>
      </c>
      <c r="C12" s="51">
        <v>900</v>
      </c>
      <c r="D12" s="1"/>
    </row>
    <row r="13" spans="1:4" x14ac:dyDescent="0.25">
      <c r="A13" s="1"/>
      <c r="B13" s="26" t="s">
        <v>23</v>
      </c>
      <c r="C13" s="53">
        <v>150</v>
      </c>
      <c r="D13" s="1"/>
    </row>
    <row r="14" spans="1:4" x14ac:dyDescent="0.25">
      <c r="A14" s="1"/>
      <c r="B14" s="19" t="s">
        <v>44</v>
      </c>
      <c r="C14" s="51">
        <v>28</v>
      </c>
      <c r="D14" s="1"/>
    </row>
    <row r="15" spans="1:4" x14ac:dyDescent="0.25">
      <c r="A15" s="1"/>
      <c r="B15" s="26" t="s">
        <v>47</v>
      </c>
      <c r="C15" s="53">
        <v>120</v>
      </c>
      <c r="D15" s="1"/>
    </row>
    <row r="16" spans="1:4" x14ac:dyDescent="0.25">
      <c r="A16" s="1"/>
      <c r="B16" s="19" t="s">
        <v>24</v>
      </c>
      <c r="C16" s="51">
        <v>40</v>
      </c>
      <c r="D16" s="1"/>
    </row>
    <row r="17" spans="1:4" x14ac:dyDescent="0.25">
      <c r="A17" s="1"/>
      <c r="B17" s="50" t="s">
        <v>40</v>
      </c>
      <c r="C17" s="52">
        <v>85</v>
      </c>
      <c r="D17" s="1"/>
    </row>
    <row r="18" spans="1:4" x14ac:dyDescent="0.25">
      <c r="A18" s="1"/>
      <c r="B18" s="19" t="s">
        <v>41</v>
      </c>
      <c r="C18" s="51">
        <v>14.58</v>
      </c>
      <c r="D18" s="1"/>
    </row>
    <row r="19" spans="1:4" x14ac:dyDescent="0.25">
      <c r="A19" s="1"/>
      <c r="B19" s="50" t="s">
        <v>45</v>
      </c>
      <c r="C19" s="52">
        <v>34.97</v>
      </c>
      <c r="D19" s="1"/>
    </row>
    <row r="20" spans="1:4" x14ac:dyDescent="0.25">
      <c r="A20" s="1"/>
      <c r="B20" s="19" t="s">
        <v>46</v>
      </c>
      <c r="C20" s="51">
        <v>15</v>
      </c>
      <c r="D20" s="1"/>
    </row>
    <row r="21" spans="1:4" x14ac:dyDescent="0.25">
      <c r="A21" s="1"/>
      <c r="B21" s="50" t="s">
        <v>43</v>
      </c>
      <c r="C21" s="52">
        <v>25</v>
      </c>
      <c r="D21" s="1"/>
    </row>
    <row r="22" spans="1:4" x14ac:dyDescent="0.25">
      <c r="A22" s="1"/>
      <c r="B22" s="19" t="s">
        <v>42</v>
      </c>
      <c r="C22" s="51">
        <v>31</v>
      </c>
      <c r="D22" s="1"/>
    </row>
    <row r="23" spans="1:4" x14ac:dyDescent="0.25">
      <c r="A23" s="1"/>
      <c r="B23" s="50"/>
      <c r="C23" s="52"/>
      <c r="D23" s="1"/>
    </row>
    <row r="24" spans="1:4" x14ac:dyDescent="0.25">
      <c r="A24" s="1"/>
      <c r="D24" s="1"/>
    </row>
    <row r="25" spans="1:4" x14ac:dyDescent="0.25">
      <c r="A25" s="1"/>
      <c r="B25" s="23"/>
      <c r="C25" s="24"/>
      <c r="D25" s="1"/>
    </row>
    <row r="26" spans="1:4" x14ac:dyDescent="0.25">
      <c r="A26" s="1"/>
      <c r="B26" s="5" t="s">
        <v>25</v>
      </c>
      <c r="C26" s="25">
        <f>SUM(C12:C23)</f>
        <v>1443.55</v>
      </c>
      <c r="D26" s="1"/>
    </row>
    <row r="27" spans="1:4" x14ac:dyDescent="0.25">
      <c r="A27" s="1"/>
      <c r="B27" s="23"/>
      <c r="C27" s="24"/>
      <c r="D27" s="1"/>
    </row>
    <row r="28" spans="1:4" ht="32.1" customHeight="1" x14ac:dyDescent="0.25">
      <c r="A28" s="1"/>
      <c r="B28" s="40" t="s">
        <v>26</v>
      </c>
      <c r="C28" s="40"/>
      <c r="D28" s="1"/>
    </row>
    <row r="29" spans="1:4" x14ac:dyDescent="0.25">
      <c r="A29" s="1"/>
      <c r="B29" s="3" t="s">
        <v>27</v>
      </c>
      <c r="C29" s="6" t="s">
        <v>16</v>
      </c>
      <c r="D29" s="1"/>
    </row>
    <row r="30" spans="1:4" x14ac:dyDescent="0.25">
      <c r="A30" s="1"/>
      <c r="B30" s="19" t="s">
        <v>28</v>
      </c>
      <c r="C30" s="20">
        <v>100</v>
      </c>
      <c r="D30" s="1"/>
    </row>
    <row r="31" spans="1:4" x14ac:dyDescent="0.25">
      <c r="A31" s="1"/>
      <c r="B31" s="26" t="s">
        <v>29</v>
      </c>
      <c r="C31" s="27">
        <v>50</v>
      </c>
      <c r="D31" s="1"/>
    </row>
    <row r="32" spans="1:4" x14ac:dyDescent="0.25">
      <c r="A32" s="1"/>
      <c r="B32" s="28" t="s">
        <v>30</v>
      </c>
      <c r="C32" s="29">
        <v>25</v>
      </c>
      <c r="D32" s="1"/>
    </row>
    <row r="33" spans="1:4" x14ac:dyDescent="0.25">
      <c r="A33" s="1"/>
      <c r="B33" s="26" t="s">
        <v>50</v>
      </c>
      <c r="C33" s="27">
        <v>25</v>
      </c>
      <c r="D33" s="1"/>
    </row>
    <row r="34" spans="1:4" x14ac:dyDescent="0.25">
      <c r="A34" s="1"/>
      <c r="B34" s="28" t="s">
        <v>51</v>
      </c>
      <c r="C34" s="29">
        <v>50</v>
      </c>
      <c r="D34" s="1"/>
    </row>
    <row r="35" spans="1:4" x14ac:dyDescent="0.25">
      <c r="A35" s="1"/>
      <c r="B35" s="26" t="s">
        <v>52</v>
      </c>
      <c r="C35" s="27">
        <v>25</v>
      </c>
      <c r="D35" s="1"/>
    </row>
    <row r="36" spans="1:4" x14ac:dyDescent="0.25">
      <c r="A36" s="1"/>
      <c r="B36" s="23"/>
      <c r="C36" s="24"/>
      <c r="D36" s="1"/>
    </row>
    <row r="37" spans="1:4" x14ac:dyDescent="0.25">
      <c r="A37" s="1"/>
      <c r="B37" s="5" t="s">
        <v>31</v>
      </c>
      <c r="C37" s="25">
        <f>SUM(C30:C35)</f>
        <v>275</v>
      </c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</sheetData>
  <mergeCells count="3">
    <mergeCell ref="B2:C2"/>
    <mergeCell ref="B10:C10"/>
    <mergeCell ref="B28:C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7"/>
  <sheetViews>
    <sheetView showGridLines="0" workbookViewId="0">
      <selection activeCell="C9" sqref="C9"/>
    </sheetView>
  </sheetViews>
  <sheetFormatPr defaultRowHeight="15" x14ac:dyDescent="0.25"/>
  <cols>
    <col min="1" max="1" width="3.85546875" customWidth="1"/>
    <col min="2" max="2" width="24.7109375" bestFit="1" customWidth="1"/>
    <col min="3" max="3" width="21" customWidth="1"/>
    <col min="4" max="4" width="19" customWidth="1"/>
    <col min="5" max="5" width="34.28515625" customWidth="1"/>
    <col min="6" max="6" width="3.85546875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39.950000000000003" customHeight="1" x14ac:dyDescent="0.25">
      <c r="A2" s="1"/>
      <c r="B2" s="49" t="s">
        <v>32</v>
      </c>
      <c r="C2" s="49"/>
      <c r="D2" s="49"/>
      <c r="E2" s="49"/>
      <c r="F2" s="1"/>
    </row>
    <row r="3" spans="1:6" ht="15.75" thickBot="1" x14ac:dyDescent="0.3">
      <c r="A3" s="1"/>
      <c r="B3" s="23"/>
      <c r="C3" s="23"/>
      <c r="D3" s="23"/>
      <c r="E3" s="23"/>
      <c r="F3" s="1"/>
    </row>
    <row r="4" spans="1:6" ht="30" customHeight="1" x14ac:dyDescent="0.25">
      <c r="A4" s="1"/>
      <c r="B4" s="60" t="s">
        <v>33</v>
      </c>
      <c r="C4" s="7" t="s">
        <v>6</v>
      </c>
      <c r="D4" s="7" t="s">
        <v>16</v>
      </c>
      <c r="E4" s="64" t="s">
        <v>34</v>
      </c>
      <c r="F4" s="1"/>
    </row>
    <row r="5" spans="1:6" ht="26.1" customHeight="1" x14ac:dyDescent="0.25">
      <c r="A5" s="1"/>
      <c r="B5" s="81">
        <v>46032</v>
      </c>
      <c r="C5" s="82" t="s">
        <v>104</v>
      </c>
      <c r="D5" s="83">
        <v>45.5</v>
      </c>
      <c r="E5" s="84" t="s">
        <v>35</v>
      </c>
      <c r="F5" s="1"/>
    </row>
    <row r="6" spans="1:6" ht="26.1" customHeight="1" x14ac:dyDescent="0.25">
      <c r="A6" s="1"/>
      <c r="B6" s="85">
        <v>46063</v>
      </c>
      <c r="C6" s="86" t="s">
        <v>11</v>
      </c>
      <c r="D6" s="87">
        <v>15</v>
      </c>
      <c r="E6" s="88" t="s">
        <v>36</v>
      </c>
      <c r="F6" s="1"/>
    </row>
    <row r="7" spans="1:6" ht="26.1" customHeight="1" x14ac:dyDescent="0.25">
      <c r="A7" s="1"/>
      <c r="B7" s="89">
        <v>46091</v>
      </c>
      <c r="C7" s="90" t="s">
        <v>10</v>
      </c>
      <c r="D7" s="91">
        <v>8.1999999999999993</v>
      </c>
      <c r="E7" s="92" t="s">
        <v>37</v>
      </c>
      <c r="F7" s="1"/>
    </row>
    <row r="8" spans="1:6" ht="26.1" customHeight="1" x14ac:dyDescent="0.25">
      <c r="A8" s="1"/>
      <c r="B8" s="85">
        <v>46122</v>
      </c>
      <c r="C8" s="86" t="s">
        <v>104</v>
      </c>
      <c r="D8" s="87">
        <v>12</v>
      </c>
      <c r="E8" s="88" t="s">
        <v>38</v>
      </c>
      <c r="F8" s="1"/>
    </row>
    <row r="9" spans="1:6" x14ac:dyDescent="0.25">
      <c r="A9" s="1"/>
      <c r="B9" s="61"/>
      <c r="C9" s="54"/>
      <c r="D9" s="56"/>
      <c r="E9" s="65"/>
      <c r="F9" s="1"/>
    </row>
    <row r="10" spans="1:6" x14ac:dyDescent="0.25">
      <c r="A10" s="1"/>
      <c r="B10" s="62"/>
      <c r="C10" s="55"/>
      <c r="D10" s="57"/>
      <c r="E10" s="66"/>
      <c r="F10" s="1"/>
    </row>
    <row r="11" spans="1:6" x14ac:dyDescent="0.25">
      <c r="A11" s="1"/>
      <c r="B11" s="61"/>
      <c r="C11" s="54"/>
      <c r="D11" s="56"/>
      <c r="E11" s="65"/>
      <c r="F11" s="1"/>
    </row>
    <row r="12" spans="1:6" x14ac:dyDescent="0.25">
      <c r="A12" s="1"/>
      <c r="B12" s="62"/>
      <c r="C12" s="55"/>
      <c r="D12" s="57"/>
      <c r="E12" s="66"/>
      <c r="F12" s="1"/>
    </row>
    <row r="13" spans="1:6" x14ac:dyDescent="0.25">
      <c r="A13" s="1"/>
      <c r="B13" s="61"/>
      <c r="C13" s="54"/>
      <c r="D13" s="56"/>
      <c r="E13" s="65"/>
      <c r="F13" s="1"/>
    </row>
    <row r="14" spans="1:6" x14ac:dyDescent="0.25">
      <c r="A14" s="1"/>
      <c r="B14" s="62"/>
      <c r="C14" s="55"/>
      <c r="D14" s="57"/>
      <c r="E14" s="66"/>
      <c r="F14" s="1"/>
    </row>
    <row r="15" spans="1:6" x14ac:dyDescent="0.25">
      <c r="A15" s="1"/>
      <c r="B15" s="61"/>
      <c r="C15" s="54"/>
      <c r="D15" s="56"/>
      <c r="E15" s="65"/>
      <c r="F15" s="1"/>
    </row>
    <row r="16" spans="1:6" x14ac:dyDescent="0.25">
      <c r="A16" s="1"/>
      <c r="B16" s="62"/>
      <c r="C16" s="55"/>
      <c r="D16" s="57"/>
      <c r="E16" s="66"/>
      <c r="F16" s="1"/>
    </row>
    <row r="17" spans="1:6" x14ac:dyDescent="0.25">
      <c r="A17" s="1"/>
      <c r="B17" s="61"/>
      <c r="C17" s="54"/>
      <c r="D17" s="56"/>
      <c r="E17" s="65"/>
      <c r="F17" s="1"/>
    </row>
    <row r="18" spans="1:6" x14ac:dyDescent="0.25">
      <c r="A18" s="1"/>
      <c r="B18" s="62"/>
      <c r="C18" s="55"/>
      <c r="D18" s="57"/>
      <c r="E18" s="66"/>
      <c r="F18" s="1"/>
    </row>
    <row r="19" spans="1:6" x14ac:dyDescent="0.25">
      <c r="A19" s="1"/>
      <c r="B19" s="61"/>
      <c r="C19" s="54"/>
      <c r="D19" s="56"/>
      <c r="E19" s="65"/>
      <c r="F19" s="1"/>
    </row>
    <row r="20" spans="1:6" x14ac:dyDescent="0.25">
      <c r="A20" s="1"/>
      <c r="B20" s="62"/>
      <c r="C20" s="55"/>
      <c r="D20" s="57"/>
      <c r="E20" s="66"/>
      <c r="F20" s="1"/>
    </row>
    <row r="21" spans="1:6" x14ac:dyDescent="0.25">
      <c r="B21" s="61"/>
      <c r="C21" s="54"/>
      <c r="D21" s="56"/>
      <c r="E21" s="65"/>
    </row>
    <row r="22" spans="1:6" x14ac:dyDescent="0.25">
      <c r="B22" s="62"/>
      <c r="C22" s="55"/>
      <c r="D22" s="57"/>
      <c r="E22" s="66"/>
    </row>
    <row r="23" spans="1:6" x14ac:dyDescent="0.25">
      <c r="B23" s="61"/>
      <c r="C23" s="54"/>
      <c r="D23" s="56"/>
      <c r="E23" s="65"/>
    </row>
    <row r="24" spans="1:6" x14ac:dyDescent="0.25">
      <c r="B24" s="62"/>
      <c r="C24" s="55"/>
      <c r="D24" s="57"/>
      <c r="E24" s="66"/>
    </row>
    <row r="25" spans="1:6" x14ac:dyDescent="0.25">
      <c r="B25" s="61"/>
      <c r="C25" s="54"/>
      <c r="D25" s="56"/>
      <c r="E25" s="65"/>
    </row>
    <row r="26" spans="1:6" x14ac:dyDescent="0.25">
      <c r="B26" s="62"/>
      <c r="C26" s="55"/>
      <c r="D26" s="57"/>
      <c r="E26" s="66"/>
    </row>
    <row r="27" spans="1:6" x14ac:dyDescent="0.25">
      <c r="B27" s="61"/>
      <c r="C27" s="54"/>
      <c r="D27" s="56"/>
      <c r="E27" s="65"/>
    </row>
    <row r="28" spans="1:6" x14ac:dyDescent="0.25">
      <c r="B28" s="62"/>
      <c r="C28" s="55"/>
      <c r="D28" s="57"/>
      <c r="E28" s="66"/>
    </row>
    <row r="29" spans="1:6" x14ac:dyDescent="0.25">
      <c r="B29" s="61"/>
      <c r="C29" s="54"/>
      <c r="D29" s="56"/>
      <c r="E29" s="65"/>
    </row>
    <row r="30" spans="1:6" x14ac:dyDescent="0.25">
      <c r="B30" s="62"/>
      <c r="C30" s="55"/>
      <c r="D30" s="57"/>
      <c r="E30" s="66"/>
    </row>
    <row r="31" spans="1:6" x14ac:dyDescent="0.25">
      <c r="B31" s="61"/>
      <c r="C31" s="54"/>
      <c r="D31" s="56"/>
      <c r="E31" s="65"/>
    </row>
    <row r="32" spans="1:6" x14ac:dyDescent="0.25">
      <c r="B32" s="62"/>
      <c r="C32" s="55"/>
      <c r="D32" s="57"/>
      <c r="E32" s="66"/>
    </row>
    <row r="33" spans="2:5" x14ac:dyDescent="0.25">
      <c r="B33" s="61"/>
      <c r="C33" s="54"/>
      <c r="D33" s="56"/>
      <c r="E33" s="65"/>
    </row>
    <row r="34" spans="2:5" x14ac:dyDescent="0.25">
      <c r="B34" s="62"/>
      <c r="C34" s="55"/>
      <c r="D34" s="57"/>
      <c r="E34" s="66"/>
    </row>
    <row r="35" spans="2:5" x14ac:dyDescent="0.25">
      <c r="B35" s="61"/>
      <c r="C35" s="54"/>
      <c r="D35" s="56"/>
      <c r="E35" s="65"/>
    </row>
    <row r="36" spans="2:5" x14ac:dyDescent="0.25">
      <c r="B36" s="62"/>
      <c r="C36" s="55"/>
      <c r="D36" s="57"/>
      <c r="E36" s="66"/>
    </row>
    <row r="37" spans="2:5" x14ac:dyDescent="0.25">
      <c r="B37" s="61"/>
      <c r="C37" s="54"/>
      <c r="D37" s="56"/>
      <c r="E37" s="65"/>
    </row>
    <row r="38" spans="2:5" x14ac:dyDescent="0.25">
      <c r="B38" s="62"/>
      <c r="C38" s="55"/>
      <c r="D38" s="57"/>
      <c r="E38" s="66"/>
    </row>
    <row r="39" spans="2:5" x14ac:dyDescent="0.25">
      <c r="B39" s="61"/>
      <c r="C39" s="54"/>
      <c r="D39" s="56"/>
      <c r="E39" s="65"/>
    </row>
    <row r="40" spans="2:5" x14ac:dyDescent="0.25">
      <c r="B40" s="62"/>
      <c r="C40" s="55"/>
      <c r="D40" s="57"/>
      <c r="E40" s="66"/>
    </row>
    <row r="41" spans="2:5" x14ac:dyDescent="0.25">
      <c r="B41" s="61"/>
      <c r="C41" s="54"/>
      <c r="D41" s="56"/>
      <c r="E41" s="65"/>
    </row>
    <row r="42" spans="2:5" x14ac:dyDescent="0.25">
      <c r="B42" s="62"/>
      <c r="C42" s="55"/>
      <c r="D42" s="57"/>
      <c r="E42" s="66"/>
    </row>
    <row r="43" spans="2:5" x14ac:dyDescent="0.25">
      <c r="B43" s="61"/>
      <c r="C43" s="54"/>
      <c r="D43" s="56"/>
      <c r="E43" s="65"/>
    </row>
    <row r="44" spans="2:5" x14ac:dyDescent="0.25">
      <c r="B44" s="62"/>
      <c r="C44" s="55"/>
      <c r="D44" s="57"/>
      <c r="E44" s="66"/>
    </row>
    <row r="45" spans="2:5" x14ac:dyDescent="0.25">
      <c r="B45" s="61"/>
      <c r="C45" s="54"/>
      <c r="D45" s="56"/>
      <c r="E45" s="65"/>
    </row>
    <row r="46" spans="2:5" x14ac:dyDescent="0.25">
      <c r="B46" s="62"/>
      <c r="C46" s="55"/>
      <c r="D46" s="57"/>
      <c r="E46" s="66"/>
    </row>
    <row r="47" spans="2:5" x14ac:dyDescent="0.25">
      <c r="B47" s="61"/>
      <c r="C47" s="54"/>
      <c r="D47" s="56"/>
      <c r="E47" s="65"/>
    </row>
    <row r="48" spans="2:5" x14ac:dyDescent="0.25">
      <c r="B48" s="62"/>
      <c r="C48" s="55"/>
      <c r="D48" s="57"/>
      <c r="E48" s="66"/>
    </row>
    <row r="49" spans="2:5" x14ac:dyDescent="0.25">
      <c r="B49" s="61"/>
      <c r="C49" s="54"/>
      <c r="D49" s="56"/>
      <c r="E49" s="65"/>
    </row>
    <row r="50" spans="2:5" x14ac:dyDescent="0.25">
      <c r="B50" s="62"/>
      <c r="C50" s="55"/>
      <c r="D50" s="57"/>
      <c r="E50" s="66"/>
    </row>
    <row r="51" spans="2:5" x14ac:dyDescent="0.25">
      <c r="B51" s="61"/>
      <c r="C51" s="54"/>
      <c r="D51" s="56"/>
      <c r="E51" s="65"/>
    </row>
    <row r="52" spans="2:5" x14ac:dyDescent="0.25">
      <c r="B52" s="62"/>
      <c r="C52" s="55"/>
      <c r="D52" s="57"/>
      <c r="E52" s="66"/>
    </row>
    <row r="53" spans="2:5" x14ac:dyDescent="0.25">
      <c r="B53" s="61"/>
      <c r="C53" s="54"/>
      <c r="D53" s="56"/>
      <c r="E53" s="65"/>
    </row>
    <row r="54" spans="2:5" ht="15.75" thickBot="1" x14ac:dyDescent="0.3">
      <c r="B54" s="63"/>
      <c r="C54" s="58"/>
      <c r="D54" s="59"/>
      <c r="E54" s="67"/>
    </row>
    <row r="56" spans="2:5" x14ac:dyDescent="0.25">
      <c r="B56" s="68" t="s">
        <v>48</v>
      </c>
      <c r="D56" s="69">
        <f>SUM(D5:D54)</f>
        <v>80.7</v>
      </c>
    </row>
    <row r="57" spans="2:5" x14ac:dyDescent="0.25">
      <c r="B57" t="s">
        <v>49</v>
      </c>
      <c r="D57">
        <f>COUNTA(D5:D54)</f>
        <v>4</v>
      </c>
    </row>
  </sheetData>
  <mergeCells count="1">
    <mergeCell ref="B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60E-A17C-422C-B82F-3448FB9184B5}">
  <dimension ref="A1:B53"/>
  <sheetViews>
    <sheetView workbookViewId="0">
      <selection activeCell="B7" sqref="B7"/>
    </sheetView>
  </sheetViews>
  <sheetFormatPr defaultRowHeight="15" x14ac:dyDescent="0.25"/>
  <cols>
    <col min="1" max="1" width="30.85546875" style="68" customWidth="1"/>
    <col min="2" max="2" width="103.140625" bestFit="1" customWidth="1"/>
  </cols>
  <sheetData>
    <row r="1" spans="1:2" ht="21.95" customHeight="1" x14ac:dyDescent="0.25">
      <c r="A1" s="49" t="s">
        <v>57</v>
      </c>
      <c r="B1" s="49"/>
    </row>
    <row r="2" spans="1:2" ht="21.95" customHeight="1" x14ac:dyDescent="0.25">
      <c r="A2" s="49"/>
      <c r="B2" s="49"/>
    </row>
    <row r="3" spans="1:2" ht="21.95" customHeight="1" x14ac:dyDescent="0.25">
      <c r="A3" s="49"/>
      <c r="B3" s="49"/>
    </row>
    <row r="4" spans="1:2" ht="21.95" customHeight="1" x14ac:dyDescent="0.25">
      <c r="A4" s="76"/>
      <c r="B4" s="77"/>
    </row>
    <row r="5" spans="1:2" ht="21.95" customHeight="1" x14ac:dyDescent="0.25">
      <c r="A5" s="78" t="s">
        <v>53</v>
      </c>
      <c r="B5" s="73" t="s">
        <v>58</v>
      </c>
    </row>
    <row r="6" spans="1:2" ht="21.95" customHeight="1" x14ac:dyDescent="0.25">
      <c r="A6" s="79"/>
      <c r="B6" s="73"/>
    </row>
    <row r="7" spans="1:2" ht="21.95" customHeight="1" x14ac:dyDescent="0.25">
      <c r="A7" s="79" t="s">
        <v>99</v>
      </c>
      <c r="B7" s="93" t="s">
        <v>109</v>
      </c>
    </row>
    <row r="8" spans="1:2" ht="21.95" customHeight="1" x14ac:dyDescent="0.25">
      <c r="A8" s="79" t="s">
        <v>100</v>
      </c>
      <c r="B8" s="93" t="s">
        <v>102</v>
      </c>
    </row>
    <row r="9" spans="1:2" ht="21.95" customHeight="1" x14ac:dyDescent="0.25">
      <c r="A9" s="79" t="s">
        <v>101</v>
      </c>
      <c r="B9" s="93" t="s">
        <v>103</v>
      </c>
    </row>
    <row r="10" spans="1:2" ht="21.95" customHeight="1" x14ac:dyDescent="0.25">
      <c r="A10" s="76"/>
      <c r="B10" s="77"/>
    </row>
    <row r="11" spans="1:2" ht="21.95" customHeight="1" x14ac:dyDescent="0.25">
      <c r="A11" s="78" t="s">
        <v>59</v>
      </c>
      <c r="B11" s="73" t="s">
        <v>60</v>
      </c>
    </row>
    <row r="12" spans="1:2" ht="21.95" customHeight="1" x14ac:dyDescent="0.25">
      <c r="A12" s="79"/>
      <c r="B12" s="73"/>
    </row>
    <row r="13" spans="1:2" ht="21.95" customHeight="1" x14ac:dyDescent="0.25">
      <c r="A13" s="79" t="s">
        <v>61</v>
      </c>
      <c r="B13" s="73" t="s">
        <v>62</v>
      </c>
    </row>
    <row r="14" spans="1:2" ht="21.95" customHeight="1" x14ac:dyDescent="0.25">
      <c r="A14" s="79"/>
      <c r="B14" s="73" t="s">
        <v>63</v>
      </c>
    </row>
    <row r="15" spans="1:2" ht="21.95" customHeight="1" x14ac:dyDescent="0.25">
      <c r="A15" s="79" t="s">
        <v>64</v>
      </c>
      <c r="B15" s="73" t="s">
        <v>65</v>
      </c>
    </row>
    <row r="16" spans="1:2" ht="21.95" customHeight="1" x14ac:dyDescent="0.25">
      <c r="A16" s="79"/>
      <c r="B16" s="73" t="s">
        <v>66</v>
      </c>
    </row>
    <row r="17" spans="1:2" ht="21.95" customHeight="1" x14ac:dyDescent="0.25">
      <c r="A17" s="79" t="s">
        <v>67</v>
      </c>
      <c r="B17" s="73" t="s">
        <v>68</v>
      </c>
    </row>
    <row r="18" spans="1:2" ht="21.95" customHeight="1" x14ac:dyDescent="0.25">
      <c r="A18" s="79"/>
      <c r="B18" s="73" t="s">
        <v>69</v>
      </c>
    </row>
    <row r="19" spans="1:2" ht="21.95" customHeight="1" x14ac:dyDescent="0.25">
      <c r="A19" s="76"/>
      <c r="B19" s="77"/>
    </row>
    <row r="20" spans="1:2" ht="21.95" customHeight="1" x14ac:dyDescent="0.25">
      <c r="A20" s="79" t="s">
        <v>70</v>
      </c>
      <c r="B20" s="73" t="s">
        <v>71</v>
      </c>
    </row>
    <row r="21" spans="1:2" ht="21.95" customHeight="1" x14ac:dyDescent="0.25">
      <c r="A21" s="79"/>
      <c r="B21" s="73"/>
    </row>
    <row r="22" spans="1:2" ht="21.95" customHeight="1" x14ac:dyDescent="0.25">
      <c r="A22" s="79" t="s">
        <v>33</v>
      </c>
      <c r="B22" s="73" t="s">
        <v>72</v>
      </c>
    </row>
    <row r="23" spans="1:2" ht="21.95" customHeight="1" x14ac:dyDescent="0.25">
      <c r="A23" s="79" t="s">
        <v>6</v>
      </c>
      <c r="B23" s="73" t="s">
        <v>108</v>
      </c>
    </row>
    <row r="24" spans="1:2" ht="21.95" customHeight="1" x14ac:dyDescent="0.25">
      <c r="A24" s="79" t="s">
        <v>16</v>
      </c>
      <c r="B24" s="73" t="s">
        <v>73</v>
      </c>
    </row>
    <row r="25" spans="1:2" ht="21.95" customHeight="1" x14ac:dyDescent="0.25">
      <c r="A25" s="79" t="s">
        <v>34</v>
      </c>
      <c r="B25" s="73" t="s">
        <v>74</v>
      </c>
    </row>
    <row r="26" spans="1:2" ht="21.95" customHeight="1" x14ac:dyDescent="0.25">
      <c r="A26" s="79"/>
      <c r="B26" s="73" t="s">
        <v>75</v>
      </c>
    </row>
    <row r="27" spans="1:2" ht="21.95" customHeight="1" x14ac:dyDescent="0.25">
      <c r="A27" s="76"/>
      <c r="B27" s="77"/>
    </row>
    <row r="28" spans="1:2" ht="21.95" customHeight="1" x14ac:dyDescent="0.25">
      <c r="A28" s="79" t="s">
        <v>76</v>
      </c>
      <c r="B28" s="73" t="s">
        <v>77</v>
      </c>
    </row>
    <row r="29" spans="1:2" ht="21.95" customHeight="1" x14ac:dyDescent="0.25">
      <c r="A29" s="79"/>
      <c r="B29" s="73"/>
    </row>
    <row r="30" spans="1:2" ht="21.95" customHeight="1" x14ac:dyDescent="0.25">
      <c r="A30" s="79" t="s">
        <v>0</v>
      </c>
      <c r="B30" s="73" t="s">
        <v>78</v>
      </c>
    </row>
    <row r="31" spans="1:2" ht="21.95" customHeight="1" x14ac:dyDescent="0.25">
      <c r="A31" s="79" t="s">
        <v>1</v>
      </c>
      <c r="B31" s="73" t="s">
        <v>79</v>
      </c>
    </row>
    <row r="32" spans="1:2" ht="21.95" customHeight="1" x14ac:dyDescent="0.25">
      <c r="A32" s="79" t="s">
        <v>2</v>
      </c>
      <c r="B32" s="73" t="s">
        <v>80</v>
      </c>
    </row>
    <row r="33" spans="1:2" ht="21.95" customHeight="1" x14ac:dyDescent="0.25">
      <c r="A33" s="79" t="s">
        <v>3</v>
      </c>
      <c r="B33" s="73" t="s">
        <v>81</v>
      </c>
    </row>
    <row r="34" spans="1:2" ht="21.95" customHeight="1" x14ac:dyDescent="0.25">
      <c r="A34" s="79" t="s">
        <v>5</v>
      </c>
      <c r="B34" s="73" t="s">
        <v>82</v>
      </c>
    </row>
    <row r="35" spans="1:2" ht="21.95" customHeight="1" x14ac:dyDescent="0.25">
      <c r="A35" s="79"/>
      <c r="B35" s="73" t="s">
        <v>83</v>
      </c>
    </row>
    <row r="36" spans="1:2" ht="21.95" customHeight="1" x14ac:dyDescent="0.25">
      <c r="A36" s="76"/>
      <c r="B36" s="77"/>
    </row>
    <row r="37" spans="1:2" ht="21.95" customHeight="1" x14ac:dyDescent="0.25">
      <c r="A37" s="79" t="s">
        <v>54</v>
      </c>
      <c r="B37" s="73" t="s">
        <v>84</v>
      </c>
    </row>
    <row r="38" spans="1:2" ht="21.95" customHeight="1" x14ac:dyDescent="0.25">
      <c r="A38" s="79"/>
      <c r="B38" s="73" t="s">
        <v>85</v>
      </c>
    </row>
    <row r="39" spans="1:2" ht="21.95" customHeight="1" x14ac:dyDescent="0.25">
      <c r="A39" s="79"/>
      <c r="B39" s="73" t="s">
        <v>86</v>
      </c>
    </row>
    <row r="40" spans="1:2" ht="21.95" customHeight="1" x14ac:dyDescent="0.25">
      <c r="A40" s="79"/>
      <c r="B40" s="73" t="s">
        <v>87</v>
      </c>
    </row>
    <row r="41" spans="1:2" ht="21.95" customHeight="1" x14ac:dyDescent="0.25">
      <c r="A41" s="79"/>
      <c r="B41" s="75" t="s">
        <v>88</v>
      </c>
    </row>
    <row r="42" spans="1:2" ht="21.95" customHeight="1" x14ac:dyDescent="0.25">
      <c r="A42" s="74"/>
      <c r="B42" s="73"/>
    </row>
    <row r="43" spans="1:2" ht="21.95" customHeight="1" x14ac:dyDescent="0.25">
      <c r="A43" s="79" t="s">
        <v>55</v>
      </c>
      <c r="B43" s="80" t="s">
        <v>89</v>
      </c>
    </row>
    <row r="44" spans="1:2" ht="21.95" customHeight="1" x14ac:dyDescent="0.25">
      <c r="A44" s="79"/>
      <c r="B44" s="80" t="s">
        <v>90</v>
      </c>
    </row>
    <row r="45" spans="1:2" ht="21.95" customHeight="1" x14ac:dyDescent="0.25">
      <c r="A45" s="79"/>
      <c r="B45" s="80" t="s">
        <v>91</v>
      </c>
    </row>
    <row r="46" spans="1:2" ht="21.95" customHeight="1" x14ac:dyDescent="0.25">
      <c r="A46" s="79"/>
      <c r="B46" s="80" t="s">
        <v>92</v>
      </c>
    </row>
    <row r="47" spans="1:2" ht="21.95" customHeight="1" x14ac:dyDescent="0.25">
      <c r="A47" s="72"/>
      <c r="B47" s="73"/>
    </row>
    <row r="48" spans="1:2" ht="21.95" customHeight="1" x14ac:dyDescent="0.25">
      <c r="A48" s="79" t="s">
        <v>56</v>
      </c>
      <c r="B48" s="80"/>
    </row>
    <row r="49" spans="1:2" ht="21.95" customHeight="1" x14ac:dyDescent="0.25">
      <c r="A49" s="79"/>
      <c r="B49" s="80"/>
    </row>
    <row r="50" spans="1:2" ht="21.95" customHeight="1" x14ac:dyDescent="0.25">
      <c r="A50" s="79" t="s">
        <v>93</v>
      </c>
      <c r="B50" s="75" t="s">
        <v>94</v>
      </c>
    </row>
    <row r="51" spans="1:2" ht="21.95" customHeight="1" x14ac:dyDescent="0.25">
      <c r="A51" s="79" t="s">
        <v>95</v>
      </c>
      <c r="B51" s="80" t="s">
        <v>96</v>
      </c>
    </row>
    <row r="52" spans="1:2" ht="21.95" customHeight="1" x14ac:dyDescent="0.25">
      <c r="A52" s="79" t="s">
        <v>97</v>
      </c>
      <c r="B52" s="80" t="s">
        <v>98</v>
      </c>
    </row>
    <row r="53" spans="1:2" ht="21.95" customHeight="1" x14ac:dyDescent="0.25">
      <c r="A53" s="71"/>
      <c r="B53" s="70"/>
    </row>
  </sheetData>
  <mergeCells count="1">
    <mergeCell ref="A1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Setup</vt:lpstr>
      <vt:lpstr>Transactions</vt:lpstr>
      <vt:lpstr>Help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Coley 37</cp:lastModifiedBy>
  <dcterms:created xsi:type="dcterms:W3CDTF">2026-04-20T20:01:14Z</dcterms:created>
  <dcterms:modified xsi:type="dcterms:W3CDTF">2026-04-20T21:17:34Z</dcterms:modified>
</cp:coreProperties>
</file>